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<sst xmlns="http://schemas.openxmlformats.org/spreadsheetml/2006/main" count="102" uniqueCount="93">
  <si>
    <t>LA TABLE D'AUGUSTIN · Tenez le service · cockpit de prévision</t>
  </si>
  <si>
    <t>Feuille de paramètres : ce que le jeu applique. Modifiez-la seulement si l'enseignant a changé les règles.</t>
  </si>
  <si>
    <t>L'ENTREPRISE</t>
  </si>
  <si>
    <t>Capacité salle et cuisine (couverts/tour)</t>
  </si>
  <si>
    <t>Heures de main-d'œuvre disponibles par tour</t>
  </si>
  <si>
    <t>10 personnes × 151,7 h</t>
  </si>
  <si>
    <t>Charges de structure décaissées par tour</t>
  </si>
  <si>
    <t>Amortissements par tour, au départ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</si>
  <si>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</si>
  <si>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</si>
  <si>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</si>
  <si>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</si>
  <si>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</si>
  <si>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</si>
  <si>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</si>
  <si>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</si>
  <si>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</si>
  <si>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</si>
  <si>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21 j sur un tour de 30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</si>
  <si>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</si>
  <si>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</si>
  <si>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</si>
  <si>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</si>
  <si>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</si>
  <si>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</si>
  <si>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</si>
  <si>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Denrées</t>
  </si>
  <si>
    <t>Énergie de cuisson, commissions</t>
  </si>
  <si>
    <t>Coût variable</t>
  </si>
  <si>
    <t>Heures par unité</t>
  </si>
  <si>
    <t>Denrées perdues à l'ouverture</t>
  </si>
  <si>
    <t>Saison juin</t>
  </si>
  <si>
    <t>Saison juillet</t>
  </si>
  <si>
    <t>Saison août</t>
  </si>
  <si>
    <t>Saison septembre</t>
  </si>
  <si>
    <t>Saison octobre</t>
  </si>
  <si>
    <t>Saison novembre</t>
  </si>
  <si>
    <t>couvert</t>
  </si>
  <si>
    <t>Prévision logistique · LA TABLE D'AUGUSTIN · Tenez le service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</si>
  <si>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</si>
  <si>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</si>
  <si>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 (juin)</t>
  </si>
  <si>
    <t>Tour 2 (juillet)</t>
  </si>
  <si>
    <t>Tour 3 (août)</t>
  </si>
  <si>
    <t>Tour 4 (septembre)</t>
  </si>
  <si>
    <t>Tour 5 (octobre)</t>
  </si>
  <si>
    <t>Tour 6 (novembre)</t>
  </si>
  <si>
    <t>COUVERT</t>
  </si>
  <si>
    <t>Demande prévue (à saisir)</t>
  </si>
  <si>
    <t>Ticket moyen (à saisir)</t>
  </si>
  <si>
    <t>Couverts à préparer (à saisir — préremplie : de quoi servir la demande)</t>
  </si>
  <si>
    <t>Denrées perdues en début de tour</t>
  </si>
  <si>
    <t>Disponible à la vente</t>
  </si>
  <si>
    <t>Ventes prévues</t>
  </si>
  <si>
    <t>Denrées perdues en fin de tour</t>
  </si>
  <si>
    <t>Demande non servie</t>
  </si>
  <si>
    <t>Chiffre d'affaires prévu</t>
  </si>
  <si>
    <t>Denrées (service du tour)</t>
  </si>
  <si>
    <t>Coût variable des ventes</t>
  </si>
  <si>
    <t>Marge sur coût variable</t>
  </si>
  <si>
    <t>TOUTES RÉFÉRENCES</t>
  </si>
  <si>
    <t>Total couverts à préparer</t>
  </si>
  <si>
    <t>Capacité salle et cuisine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</si>
  <si>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</si>
  <si>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</si>
  <si>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</si>
  <si>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</si>
  <si>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</si>
  <si>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</si>
  <si>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denrées</t>
  </si>
  <si>
    <t>Coût variable des ventes, toutes références</t>
  </si>
  <si>
    <t>Marge sur coût variable, toutes références</t>
  </si>
  <si>
    <t>Prévision résultat et trésorerie · LA TABLE D'AUGUSTIN · Tenez le service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</si>
  <si>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</si>
  <si>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</si>
  <si>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</si>
  <si>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</si>
  <si>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</si>
  <si>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</si>
  <si>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</si>
  <si>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</si>
  <si>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</si>
  <si>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</si>
  <si>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</si>
  <si>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</si>
  <si>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</si>
  <si>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</si>
  <si>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</si>
  <si>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denrées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</si>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</sst>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3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3000</v>
      </c>
    </row>
    <row r="6" spans="1:3" x14ac:dyDescent="0.25">
      <c r="A6" t="s">
        <v>4</v>
      </c>
      <c r="B6" s="4">
        <v>1517</v>
      </c>
      <c r="C6" s="2" t="s">
        <v>5</v>
      </c>
    </row>
    <row r="7" spans="1:2" x14ac:dyDescent="0.25">
      <c r="A7" t="s">
        <v>6</v>
      </c>
      <c r="B7" s="5">
        <v>30000</v>
      </c>
    </row>
    <row r="8" spans="1:2" x14ac:dyDescent="0.25">
      <c r="A8" t="s">
        <v>7</v>
      </c>
      <c r="B8" s="5">
        <v>1500</v>
      </c>
    </row>
    <row r="9" spans="1:2" x14ac:dyDescent="0.25">
      <c r="A9" t="s">
        <v>8</v>
      </c>
      <c r="B9" s="5">
        <v>1167</v>
      </c>
    </row>
    <row r="10" spans="1:2" x14ac:dyDescent="0.25">
      <c r="A10" t="s">
        <v>9</v>
      </c>
      <c r="B10" s="5">
        <v>750</v>
      </c>
    </row>
    <row r="11" spans="1:2" x14ac:dyDescent="0.25">
      <c r="A11" t="s">
        <v>10</v>
      </c>
      <c r="B11" s="5">
        <v>1333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1458</v>
      </c>
    </row>
    <row r="14" spans="1:2" x14ac:dyDescent="0.25">
      <c r="A14" t="s">
        <v>13</v>
      </c>
      <c r="B14" s="5">
        <v>20000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0.22</v>
      </c>
      <c r="C17" s="2" t="s">
        <v>16</v>
      </c>
    </row>
    <row r="18" spans="1:3" x14ac:dyDescent="0.25">
      <c r="A18" t="s">
        <v>17</v>
      </c>
      <c r="B18" s="6">
        <v>0.7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25000</v>
      </c>
    </row>
    <row r="22" spans="1:2" x14ac:dyDescent="0.25">
      <c r="A22" t="s">
        <v>21</v>
      </c>
      <c r="B22" s="5">
        <v>12000</v>
      </c>
    </row>
    <row r="23" spans="1:2" x14ac:dyDescent="0.25">
      <c r="A23" t="s">
        <v>22</v>
      </c>
      <c r="B23" s="5">
        <v>20000</v>
      </c>
    </row>
    <row r="25" spans="1:1" x14ac:dyDescent="0.25">
      <c r="A25" s="3" t="s">
        <v>23</v>
      </c>
    </row>
    <row r="26" spans="1:13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  <c r="L26" s="7" t="s">
        <v>35</v>
      </c>
      <c r="M26" s="7" t="s">
        <v>36</v>
      </c>
    </row>
    <row r="27" spans="1:13" x14ac:dyDescent="0.25">
      <c r="A27" t="s">
        <v>37</v>
      </c>
      <c r="B27" s="5">
        <v>34</v>
      </c>
      <c r="C27" s="5">
        <v>10</v>
      </c>
      <c r="D27" s="5">
        <v>3</v>
      </c>
      <c r="E27" s="8">
        <f>C27+D27</f>
      </c>
      <c r="F27" s="9">
        <v>0.5</v>
      </c>
      <c r="G27" s="4">
        <v>0</v>
      </c>
      <c r="H27" s="10">
        <v>1.1550000000000002</v>
      </c>
      <c r="I27" s="10">
        <v>0.935</v>
      </c>
      <c r="J27" s="10">
        <v>0.68</v>
      </c>
      <c r="K27" s="10">
        <v>0.935</v>
      </c>
      <c r="L27" s="10">
        <v>1.1875</v>
      </c>
      <c r="M27" s="10">
        <v>1.1875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38</v>
      </c>
    </row>
    <row r="2" spans="1:1" x14ac:dyDescent="0.25">
      <c r="A2" s="2" t="s">
        <v>39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47</v>
      </c>
    </row>
    <row r="6" spans="1:7" x14ac:dyDescent="0.25">
      <c r="A6" t="s">
        <v>48</v>
      </c>
      <c r="B6" s="4">
        <v>3337</v>
      </c>
      <c r="C6" s="4">
        <v>2267</v>
      </c>
      <c r="D6" s="4">
        <v>1405</v>
      </c>
      <c r="E6" s="4">
        <v>2686</v>
      </c>
      <c r="F6" s="4">
        <v>3936</v>
      </c>
      <c r="G6" s="4">
        <v>4044</v>
      </c>
    </row>
    <row r="7" spans="1:7" x14ac:dyDescent="0.25">
      <c r="A7" t="s">
        <v>49</v>
      </c>
      <c r="B7" s="5">
        <v>34</v>
      </c>
      <c r="C7" s="5">
        <v>34</v>
      </c>
      <c r="D7" s="5">
        <v>34</v>
      </c>
      <c r="E7" s="5">
        <v>34</v>
      </c>
      <c r="F7" s="5">
        <v>34</v>
      </c>
      <c r="G7" s="5">
        <v>34</v>
      </c>
    </row>
    <row r="8" spans="1:7" x14ac:dyDescent="0.25">
      <c r="A8" t="s">
        <v>50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  <c r="G8" s="4">
        <f>MAX(0,G6-G9)</f>
      </c>
    </row>
    <row r="9" spans="1:7" x14ac:dyDescent="0.25">
      <c r="A9" t="s">
        <v>51</v>
      </c>
      <c r="B9" s="11">
        <f>'Paramètres'!G27</f>
      </c>
      <c r="C9" s="11">
        <f>B12</f>
      </c>
      <c r="D9" s="11">
        <f>C12</f>
      </c>
      <c r="E9" s="11">
        <f>D12</f>
      </c>
      <c r="F9" s="11">
        <f>E12</f>
      </c>
      <c r="G9" s="11">
        <f>F12</f>
      </c>
    </row>
    <row r="10" spans="1:7" x14ac:dyDescent="0.25">
      <c r="A10" t="s">
        <v>52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  <c r="G10" s="11">
        <f>G9+G8</f>
      </c>
    </row>
    <row r="11" spans="1:7" x14ac:dyDescent="0.25">
      <c r="A11" t="s">
        <v>53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  <c r="G11" s="11">
        <f>MIN(G10,G6)</f>
      </c>
    </row>
    <row r="12" spans="1:7" x14ac:dyDescent="0.25">
      <c r="A12" t="s">
        <v>54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  <c r="G12" s="11">
        <f>G10-G11</f>
      </c>
    </row>
    <row r="13" spans="1:7" x14ac:dyDescent="0.25">
      <c r="A13" t="s">
        <v>55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  <c r="G13" s="11">
        <f>G6-G11</f>
      </c>
    </row>
    <row r="14" spans="1:7" x14ac:dyDescent="0.25">
      <c r="A14" t="s">
        <v>56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  <c r="G14" s="8">
        <f>G7*G11</f>
      </c>
    </row>
    <row r="15" spans="1:7" x14ac:dyDescent="0.25">
      <c r="A15" t="s">
        <v>57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  <c r="F15" s="8">
        <f>'Paramètres'!C27*F8</f>
      </c>
      <c r="G15" s="8">
        <f>'Paramètres'!C27*G8</f>
      </c>
    </row>
    <row r="16" spans="1:7" x14ac:dyDescent="0.25">
      <c r="A16" t="s">
        <v>58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  <c r="F16" s="8">
        <f>'Paramètres'!E27*F11</f>
      </c>
      <c r="G16" s="8">
        <f>'Paramètres'!E27*G11</f>
      </c>
    </row>
    <row r="17" spans="1:7" x14ac:dyDescent="0.25">
      <c r="A17" t="s">
        <v>59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  <c r="G17" s="8">
        <f>G14-G16</f>
      </c>
    </row>
    <row r="19" spans="1:1" x14ac:dyDescent="0.25">
      <c r="A19" s="3" t="s">
        <v>60</v>
      </c>
    </row>
    <row r="20" spans="1:7" x14ac:dyDescent="0.25">
      <c r="A20" t="s">
        <v>61</v>
      </c>
      <c r="B20" s="11">
        <f>B8</f>
      </c>
      <c r="C20" s="11">
        <f>C8</f>
      </c>
      <c r="D20" s="11">
        <f>D8</f>
      </c>
      <c r="E20" s="11">
        <f>E8</f>
      </c>
      <c r="F20" s="11">
        <f>F8</f>
      </c>
      <c r="G20" s="11">
        <f>G8</f>
      </c>
    </row>
    <row r="21" spans="1:7" x14ac:dyDescent="0.25">
      <c r="A21" t="s">
        <v>62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  <c r="F21" s="11">
        <f>'Paramètres'!B5</f>
      </c>
      <c r="G21" s="11">
        <f>'Paramètres'!B5</f>
      </c>
    </row>
    <row r="22" spans="1:7" x14ac:dyDescent="0.25">
      <c r="A22" t="s">
        <v>63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  <c r="F22" s="11">
        <f>MAX(0,F20-F21)</f>
      </c>
      <c r="G22" s="11">
        <f>MAX(0,G20-G21)</f>
      </c>
    </row>
    <row r="23" spans="1:7" x14ac:dyDescent="0.25">
      <c r="A23" t="s">
        <v>64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  <c r="F23" s="11">
        <f>'Paramètres'!F27*F8</f>
      </c>
      <c r="G23" s="11">
        <f>'Paramètres'!F27*G8</f>
      </c>
    </row>
    <row r="24" spans="1:7" x14ac:dyDescent="0.25">
      <c r="A24" t="s">
        <v>65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  <c r="F24" s="11">
        <f>'Paramètres'!B6</f>
      </c>
      <c r="G24" s="11">
        <f>'Paramètres'!B6</f>
      </c>
    </row>
    <row r="25" spans="1:7" x14ac:dyDescent="0.25">
      <c r="A25" t="s">
        <v>66</v>
      </c>
      <c r="B25" s="11">
        <f>B11</f>
      </c>
      <c r="C25" s="11">
        <f>C11</f>
      </c>
      <c r="D25" s="11">
        <f>D11</f>
      </c>
      <c r="E25" s="11">
        <f>E11</f>
      </c>
      <c r="F25" s="11">
        <f>F11</f>
      </c>
      <c r="G25" s="11">
        <f>G11</f>
      </c>
    </row>
    <row r="26" spans="1:7" x14ac:dyDescent="0.25">
      <c r="A26" t="s">
        <v>67</v>
      </c>
      <c r="B26" s="11">
        <f>B13</f>
      </c>
      <c r="C26" s="11">
        <f>C13</f>
      </c>
      <c r="D26" s="11">
        <f>D13</f>
      </c>
      <c r="E26" s="11">
        <f>E13</f>
      </c>
      <c r="F26" s="11">
        <f>F13</f>
      </c>
      <c r="G26" s="11">
        <f>G13</f>
      </c>
    </row>
    <row r="27" spans="1:7" x14ac:dyDescent="0.25">
      <c r="A27" t="s">
        <v>68</v>
      </c>
      <c r="B27" s="8">
        <f>B14</f>
      </c>
      <c r="C27" s="8">
        <f>C14</f>
      </c>
      <c r="D27" s="8">
        <f>D14</f>
      </c>
      <c r="E27" s="8">
        <f>E14</f>
      </c>
      <c r="F27" s="8">
        <f>F14</f>
      </c>
      <c r="G27" s="8">
        <f>G14</f>
      </c>
    </row>
    <row r="28" spans="1:7" x14ac:dyDescent="0.25">
      <c r="A28" t="s">
        <v>69</v>
      </c>
      <c r="B28" s="8">
        <f>B15</f>
      </c>
      <c r="C28" s="8">
        <f>C15</f>
      </c>
      <c r="D28" s="8">
        <f>D15</f>
      </c>
      <c r="E28" s="8">
        <f>E15</f>
      </c>
      <c r="F28" s="8">
        <f>F15</f>
      </c>
      <c r="G28" s="8">
        <f>G15</f>
      </c>
    </row>
    <row r="29" spans="1:7" x14ac:dyDescent="0.25">
      <c r="A29" t="s">
        <v>70</v>
      </c>
      <c r="B29" s="8">
        <f>B16</f>
      </c>
      <c r="C29" s="8">
        <f>C16</f>
      </c>
      <c r="D29" s="8">
        <f>D16</f>
      </c>
      <c r="E29" s="8">
        <f>E16</f>
      </c>
      <c r="F29" s="8">
        <f>F16</f>
      </c>
      <c r="G29" s="8">
        <f>G16</f>
      </c>
    </row>
    <row r="30" spans="1:7" x14ac:dyDescent="0.25">
      <c r="A30" t="s">
        <v>71</v>
      </c>
      <c r="B30" s="8">
        <f>B17</f>
      </c>
      <c r="C30" s="8">
        <f>C17</f>
      </c>
      <c r="D30" s="8">
        <f>D17</f>
      </c>
      <c r="E30" s="8">
        <f>E17</f>
      </c>
      <c r="F30" s="8">
        <f>F17</f>
      </c>
      <c r="G30" s="8">
        <f>G17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72</v>
      </c>
    </row>
    <row r="2" spans="1:1" x14ac:dyDescent="0.25">
      <c r="A2" s="2" t="s">
        <v>73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74</v>
      </c>
    </row>
    <row r="6" spans="1:7" x14ac:dyDescent="0.25">
      <c r="A6" t="s">
        <v>75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  <c r="F6" s="8">
        <f>'Prévision logistique'!F27</f>
      </c>
      <c r="G6" s="8">
        <f>'Prévision logistique'!G27</f>
      </c>
    </row>
    <row r="7" spans="1:7" x14ac:dyDescent="0.25">
      <c r="A7" t="s">
        <v>58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  <c r="F7" s="8">
        <f>'Prévision logistique'!F29</f>
      </c>
      <c r="G7" s="8">
        <f>'Prévision logistique'!G29</f>
      </c>
    </row>
    <row r="8" spans="1:7" x14ac:dyDescent="0.25">
      <c r="A8" t="s">
        <v>59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  <c r="G8" s="8">
        <f>G6-G7</f>
      </c>
    </row>
    <row r="9" spans="1:7" x14ac:dyDescent="0.25">
      <c r="A9" t="s">
        <v>76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  <c r="G9" s="5">
        <f>'Paramètres'!B9</f>
      </c>
    </row>
    <row r="10" spans="1:7" x14ac:dyDescent="0.25">
      <c r="A10" t="s">
        <v>77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  <c r="F10" s="5">
        <f>'Paramètres'!B10</f>
      </c>
      <c r="G10" s="5">
        <f>'Paramètres'!B10</f>
      </c>
    </row>
    <row r="11" spans="1:7" x14ac:dyDescent="0.25">
      <c r="A11" t="s">
        <v>78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  <c r="F11" s="5">
        <f>'Paramètres'!B11</f>
      </c>
      <c r="G11" s="5">
        <f>'Paramètres'!B11</f>
      </c>
    </row>
    <row r="12" spans="1:7" x14ac:dyDescent="0.25">
      <c r="A12" t="s">
        <v>79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  <c r="F12" s="8">
        <f>'Paramètres'!B7</f>
      </c>
      <c r="G12" s="8">
        <f>'Paramètres'!B7</f>
      </c>
    </row>
    <row r="13" spans="1:7" x14ac:dyDescent="0.25">
      <c r="A13" t="s">
        <v>80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  <c r="F13" s="8">
        <f>'Paramètres'!B8</f>
      </c>
      <c r="G13" s="8">
        <f>'Paramètres'!B8</f>
      </c>
    </row>
    <row r="14" spans="1:7" x14ac:dyDescent="0.25">
      <c r="A14" t="s">
        <v>81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  <c r="F14" s="8">
        <f>F8-F9-F10-F11-F12-F13</f>
      </c>
      <c r="G14" s="8">
        <f>G8-G9-G10-G11-G12-G13</f>
      </c>
    </row>
    <row r="15" spans="1:7" x14ac:dyDescent="0.25">
      <c r="A15" t="s">
        <v>82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  <c r="F15" s="8">
        <f>MAX(0,F14)*'Paramètres'!B12</f>
      </c>
      <c r="G15" s="8">
        <f>MAX(0,G14)*'Paramètres'!B12</f>
      </c>
    </row>
    <row r="16" spans="1:7" x14ac:dyDescent="0.25">
      <c r="A16" t="s">
        <v>83</v>
      </c>
      <c r="B16" s="8">
        <f>B14-B15</f>
      </c>
      <c r="C16" s="8">
        <f>C14-C15</f>
      </c>
      <c r="D16" s="8">
        <f>D14-D15</f>
      </c>
      <c r="E16" s="8">
        <f>E14-E15</f>
      </c>
      <c r="F16" s="8">
        <f>F14-F15</f>
      </c>
      <c r="G16" s="8">
        <f>G14-G15</f>
      </c>
    </row>
    <row r="17" spans="1:7" x14ac:dyDescent="0.25">
      <c r="A17" t="s">
        <v>84</v>
      </c>
      <c r="B17" s="8">
        <f>B16</f>
      </c>
      <c r="C17" s="8">
        <f>B17+C16</f>
      </c>
      <c r="D17" s="8">
        <f>C17+D16</f>
      </c>
      <c r="E17" s="8">
        <f>D17+E16</f>
      </c>
      <c r="F17" s="8">
        <f>E17+F16</f>
      </c>
      <c r="G17" s="8">
        <f>F17+G16</f>
      </c>
    </row>
    <row r="19" spans="1:1" x14ac:dyDescent="0.25">
      <c r="A19" s="3" t="s">
        <v>85</v>
      </c>
    </row>
    <row r="20" spans="1:7" x14ac:dyDescent="0.25">
      <c r="A20" t="s">
        <v>86</v>
      </c>
      <c r="B20" s="8">
        <f>'Paramètres'!B21</f>
      </c>
      <c r="C20" s="8">
        <f>B25</f>
      </c>
      <c r="D20" s="8">
        <f>C25</f>
      </c>
      <c r="E20" s="8">
        <f>D25</f>
      </c>
      <c r="F20" s="8">
        <f>E25</f>
      </c>
      <c r="G20" s="8">
        <f>F25</f>
      </c>
    </row>
    <row r="21" spans="1:7" x14ac:dyDescent="0.25">
      <c r="A21" t="s">
        <v>87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  <c r="F21" s="8">
        <f>F6*(1-'Paramètres'!B17)+E6*'Paramètres'!B17</f>
      </c>
      <c r="G21" s="8">
        <f>G6*(1-'Paramètres'!B17)+F6*'Paramètres'!B17</f>
      </c>
    </row>
    <row r="22" spans="1:7" x14ac:dyDescent="0.25">
      <c r="A22" t="s">
        <v>88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  <c r="F22" s="8">
        <f>'Prévision logistique'!F28*(1-'Paramètres'!B18)+'Prévision logistique'!E28*'Paramètres'!B18</f>
      </c>
      <c r="G22" s="8">
        <f>'Prévision logistique'!G28*(1-'Paramètres'!B18)+'Prévision logistique'!F28*'Paramètres'!B18</f>
      </c>
    </row>
    <row r="23" spans="1:7" x14ac:dyDescent="0.25">
      <c r="A23" t="s">
        <v>89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  <c r="F23" s="8">
        <f>F9+F10+F11+F12+F15</f>
      </c>
      <c r="G23" s="8">
        <f>G9+G10+G11+G12+G15</f>
      </c>
    </row>
    <row r="24" spans="1:7" x14ac:dyDescent="0.25">
      <c r="A24" t="s">
        <v>90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  <c r="F24" s="8">
        <f>'Paramètres'!B13</f>
      </c>
      <c r="G24" s="8">
        <f>'Paramètres'!B13</f>
      </c>
    </row>
    <row r="25" spans="1:7" x14ac:dyDescent="0.25">
      <c r="A25" t="s">
        <v>91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  <c r="F25" s="8">
        <f>F20+F21-F22-F23-F24</f>
      </c>
      <c r="G25" s="8">
        <f>G20+G21-G22-G23-G24</f>
      </c>
    </row>
    <row r="26" spans="1:7" x14ac:dyDescent="0.25">
      <c r="A26" t="s">
        <v>92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  <c r="F26" s="8">
        <f>MAX(0,-F25-'Paramètres'!B14)</f>
      </c>
      <c r="G26" s="8">
        <f>MAX(0,-G25-'Paramètres'!B14)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