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<sst xmlns="http://schemas.openxmlformats.org/spreadsheetml/2006/main" count="99" uniqueCount="91">
  <si>
    <t>VOLT FITNESS · Gardez vos adhérents · cockpit de prévision</t>
  </si>
  <si>
    <t>Feuille de paramètres : ce que le jeu applique. Modifiez-la seulement si l'enseignant a changé les règles.</t>
  </si>
  <si>
    <t>L'ENTREPRISE</t>
  </si>
  <si>
    <t>Places sur le plateau (adhérents/tour)</t>
  </si>
  <si>
    <t>Heures de main-d'œuvre disponibles par tour</t>
  </si>
  <si>
    <t>8 personnes × 455 h</t>
  </si>
  <si>
    <t>Charges de structure décaissées par tour</t>
  </si>
  <si>
    <t>Amortissements par tour, au départ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</si>
  <si>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</si>
  <si>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</si>
  <si>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</si>
  <si>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</si>
  <si>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</si>
  <si>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</si>
  <si>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</si>
  <si>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</si>
  <si>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</si>
  <si>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</si>
  <si>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30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</si>
  <si>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</si>
  <si>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</si>
  <si>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</si>
  <si>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</si>
  <si>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</si>
  <si>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</si>
  <si>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</si>
  <si>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Consommables adhérent</t>
  </si>
  <si>
    <t>Énergie, maintenance, frais bancaires</t>
  </si>
  <si>
    <t>Coût variable</t>
  </si>
  <si>
    <t>Heures par unité</t>
  </si>
  <si>
    <t>Places non vendues à l'ouverture</t>
  </si>
  <si>
    <t>Saison T1</t>
  </si>
  <si>
    <t>Saison T2</t>
  </si>
  <si>
    <t>Saison T3</t>
  </si>
  <si>
    <t>Saison T4</t>
  </si>
  <si>
    <t>Saison T5</t>
  </si>
  <si>
    <t>abonnement</t>
  </si>
  <si>
    <t>Prévision logistique · VOLT FITNESS · Gardez vos adhérents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</si>
  <si>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</si>
  <si>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</si>
  <si>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</si>
  <si>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</si>
  <si>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</si>
  <si>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</si>
  <si>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</si>
  <si>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ABONNEMENT</t>
  </si>
  <si>
    <t>Demande prévue (à saisir)</t>
  </si>
  <si>
    <t>Abonnement trimestriel (à saisir)</t>
  </si>
  <si>
    <t>Adhérents à accueillir (à saisir — préremplie : de quoi servir la demande)</t>
  </si>
  <si>
    <t>Places non vendues en début de tour</t>
  </si>
  <si>
    <t>Disponible à la vente</t>
  </si>
  <si>
    <t>Ventes prévues</t>
  </si>
  <si>
    <t>Places non vendues en fin de tour</t>
  </si>
  <si>
    <t>Demande non servie</t>
  </si>
  <si>
    <t>Chiffre d'affaires prévu</t>
  </si>
  <si>
    <t>Consommables adhérent (adhésions du tour)</t>
  </si>
  <si>
    <t>Coût variable des ventes</t>
  </si>
  <si>
    <t>Marge sur coût variable</t>
  </si>
  <si>
    <t>TOUTES RÉFÉRENCES</t>
  </si>
  <si>
    <t>Total adhérents à accueillir</t>
  </si>
  <si>
    <t>Places sur le plateau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</si>
  <si>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</si>
  <si>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</si>
  <si>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</si>
  <si>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</si>
  <si>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</si>
  <si>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</si>
  <si>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consommables adhérent</t>
  </si>
  <si>
    <t>Coût variable des ventes, toutes références</t>
  </si>
  <si>
    <t>Marge sur coût variable, toutes références</t>
  </si>
  <si>
    <t>Prévision résultat et trésorerie · VOLT FITNESS · Gardez vos adhérents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</si>
  <si>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</si>
  <si>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</si>
  <si>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</si>
  <si>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</si>
  <si>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</si>
  <si>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</si>
  <si>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</si>
  <si>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</si>
  <si>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</si>
  <si>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</si>
  <si>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</si>
  <si>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</si>
  <si>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</si>
  <si>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</si>
  <si>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</si>
  <si>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consommables adhérent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</si>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</sst>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2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2200</v>
      </c>
    </row>
    <row r="6" spans="1:3" x14ac:dyDescent="0.25">
      <c r="A6" t="s">
        <v>4</v>
      </c>
      <c r="B6" s="4">
        <v>3640</v>
      </c>
      <c r="C6" s="2" t="s">
        <v>5</v>
      </c>
    </row>
    <row r="7" spans="1:2" x14ac:dyDescent="0.25">
      <c r="A7" t="s">
        <v>6</v>
      </c>
      <c r="B7" s="5">
        <v>105000</v>
      </c>
    </row>
    <row r="8" spans="1:2" x14ac:dyDescent="0.25">
      <c r="A8" t="s">
        <v>7</v>
      </c>
      <c r="B8" s="5">
        <v>4214.285714285714</v>
      </c>
    </row>
    <row r="9" spans="1:2" x14ac:dyDescent="0.25">
      <c r="A9" t="s">
        <v>8</v>
      </c>
      <c r="B9" s="5">
        <v>7000</v>
      </c>
    </row>
    <row r="10" spans="1:2" x14ac:dyDescent="0.25">
      <c r="A10" t="s">
        <v>9</v>
      </c>
      <c r="B10" s="5">
        <v>3500</v>
      </c>
    </row>
    <row r="11" spans="1:2" x14ac:dyDescent="0.25">
      <c r="A11" t="s">
        <v>10</v>
      </c>
      <c r="B11" s="5">
        <v>8000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15000</v>
      </c>
    </row>
    <row r="14" spans="1:2" x14ac:dyDescent="0.25">
      <c r="A14" t="s">
        <v>13</v>
      </c>
      <c r="B14" s="5">
        <v>40000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0.15</v>
      </c>
      <c r="C17" s="2" t="s">
        <v>16</v>
      </c>
    </row>
    <row r="18" spans="1:3" x14ac:dyDescent="0.25">
      <c r="A18" t="s">
        <v>17</v>
      </c>
      <c r="B18" s="6">
        <v>0.33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44500</v>
      </c>
    </row>
    <row r="22" spans="1:2" x14ac:dyDescent="0.25">
      <c r="A22" t="s">
        <v>21</v>
      </c>
      <c r="B22" s="5">
        <v>24000</v>
      </c>
    </row>
    <row r="23" spans="1:2" x14ac:dyDescent="0.25">
      <c r="A23" t="s">
        <v>22</v>
      </c>
      <c r="B23" s="5">
        <v>3500</v>
      </c>
    </row>
    <row r="25" spans="1:1" x14ac:dyDescent="0.25">
      <c r="A25" s="3" t="s">
        <v>23</v>
      </c>
    </row>
    <row r="26" spans="1:12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  <c r="L26" s="7" t="s">
        <v>35</v>
      </c>
    </row>
    <row r="27" spans="1:12" x14ac:dyDescent="0.25">
      <c r="A27" t="s">
        <v>36</v>
      </c>
      <c r="B27" s="5">
        <v>92</v>
      </c>
      <c r="C27" s="5">
        <v>6</v>
      </c>
      <c r="D27" s="5">
        <v>9</v>
      </c>
      <c r="E27" s="8">
        <f>C27+D27</f>
      </c>
      <c r="F27" s="9">
        <v>1.5</v>
      </c>
      <c r="G27" s="4">
        <v>0</v>
      </c>
      <c r="H27" s="10">
        <v>1.5</v>
      </c>
      <c r="I27" s="10">
        <v>0.9</v>
      </c>
      <c r="J27" s="10">
        <v>0.5</v>
      </c>
      <c r="K27" s="10">
        <v>1</v>
      </c>
      <c r="L27" s="10">
        <v>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37</v>
      </c>
    </row>
    <row r="2" spans="1:1" x14ac:dyDescent="0.25">
      <c r="A2" s="2" t="s">
        <v>38</v>
      </c>
    </row>
    <row r="4" spans="1:6" x14ac:dyDescent="0.25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</row>
    <row r="5" spans="1:1" x14ac:dyDescent="0.25">
      <c r="A5" s="3" t="s">
        <v>45</v>
      </c>
    </row>
    <row r="6" spans="1:6" x14ac:dyDescent="0.25">
      <c r="A6" t="s">
        <v>46</v>
      </c>
      <c r="B6" s="4">
        <v>988</v>
      </c>
      <c r="C6" s="4">
        <v>485</v>
      </c>
      <c r="D6" s="4">
        <v>244</v>
      </c>
      <c r="E6" s="4">
        <v>613</v>
      </c>
      <c r="F6" s="4">
        <v>1165</v>
      </c>
    </row>
    <row r="7" spans="1:6" x14ac:dyDescent="0.25">
      <c r="A7" t="s">
        <v>47</v>
      </c>
      <c r="B7" s="5">
        <v>92</v>
      </c>
      <c r="C7" s="5">
        <v>92</v>
      </c>
      <c r="D7" s="5">
        <v>92</v>
      </c>
      <c r="E7" s="5">
        <v>92</v>
      </c>
      <c r="F7" s="5">
        <v>92</v>
      </c>
    </row>
    <row r="8" spans="1:6" x14ac:dyDescent="0.25">
      <c r="A8" t="s">
        <v>48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</row>
    <row r="9" spans="1:6" x14ac:dyDescent="0.25">
      <c r="A9" t="s">
        <v>49</v>
      </c>
      <c r="B9" s="11">
        <f>'Paramètres'!G27</f>
      </c>
      <c r="C9" s="11">
        <f>B12</f>
      </c>
      <c r="D9" s="11">
        <f>C12</f>
      </c>
      <c r="E9" s="11">
        <f>D12</f>
      </c>
      <c r="F9" s="11">
        <f>E12</f>
      </c>
    </row>
    <row r="10" spans="1:6" x14ac:dyDescent="0.25">
      <c r="A10" t="s">
        <v>50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</row>
    <row r="11" spans="1:6" x14ac:dyDescent="0.25">
      <c r="A11" t="s">
        <v>51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</row>
    <row r="12" spans="1:6" x14ac:dyDescent="0.25">
      <c r="A12" t="s">
        <v>52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</row>
    <row r="13" spans="1:6" x14ac:dyDescent="0.25">
      <c r="A13" t="s">
        <v>53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</row>
    <row r="14" spans="1:6" x14ac:dyDescent="0.25">
      <c r="A14" t="s">
        <v>54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</row>
    <row r="15" spans="1:6" x14ac:dyDescent="0.25">
      <c r="A15" t="s">
        <v>55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  <c r="F15" s="8">
        <f>'Paramètres'!C27*F8</f>
      </c>
    </row>
    <row r="16" spans="1:6" x14ac:dyDescent="0.25">
      <c r="A16" t="s">
        <v>56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  <c r="F16" s="8">
        <f>'Paramètres'!E27*F11</f>
      </c>
    </row>
    <row r="17" spans="1:6" x14ac:dyDescent="0.25">
      <c r="A17" t="s">
        <v>57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</row>
    <row r="19" spans="1:1" x14ac:dyDescent="0.25">
      <c r="A19" s="3" t="s">
        <v>58</v>
      </c>
    </row>
    <row r="20" spans="1:6" x14ac:dyDescent="0.25">
      <c r="A20" t="s">
        <v>59</v>
      </c>
      <c r="B20" s="11">
        <f>B8</f>
      </c>
      <c r="C20" s="11">
        <f>C8</f>
      </c>
      <c r="D20" s="11">
        <f>D8</f>
      </c>
      <c r="E20" s="11">
        <f>E8</f>
      </c>
      <c r="F20" s="11">
        <f>F8</f>
      </c>
    </row>
    <row r="21" spans="1:6" x14ac:dyDescent="0.25">
      <c r="A21" t="s">
        <v>60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  <c r="F21" s="11">
        <f>'Paramètres'!B5</f>
      </c>
    </row>
    <row r="22" spans="1:6" x14ac:dyDescent="0.25">
      <c r="A22" t="s">
        <v>61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  <c r="F22" s="11">
        <f>MAX(0,F20-F21)</f>
      </c>
    </row>
    <row r="23" spans="1:6" x14ac:dyDescent="0.25">
      <c r="A23" t="s">
        <v>62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  <c r="F23" s="11">
        <f>'Paramètres'!F27*F8</f>
      </c>
    </row>
    <row r="24" spans="1:6" x14ac:dyDescent="0.25">
      <c r="A24" t="s">
        <v>63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  <c r="F24" s="11">
        <f>'Paramètres'!B6</f>
      </c>
    </row>
    <row r="25" spans="1:6" x14ac:dyDescent="0.25">
      <c r="A25" t="s">
        <v>64</v>
      </c>
      <c r="B25" s="11">
        <f>B11</f>
      </c>
      <c r="C25" s="11">
        <f>C11</f>
      </c>
      <c r="D25" s="11">
        <f>D11</f>
      </c>
      <c r="E25" s="11">
        <f>E11</f>
      </c>
      <c r="F25" s="11">
        <f>F11</f>
      </c>
    </row>
    <row r="26" spans="1:6" x14ac:dyDescent="0.25">
      <c r="A26" t="s">
        <v>65</v>
      </c>
      <c r="B26" s="11">
        <f>B13</f>
      </c>
      <c r="C26" s="11">
        <f>C13</f>
      </c>
      <c r="D26" s="11">
        <f>D13</f>
      </c>
      <c r="E26" s="11">
        <f>E13</f>
      </c>
      <c r="F26" s="11">
        <f>F13</f>
      </c>
    </row>
    <row r="27" spans="1:6" x14ac:dyDescent="0.25">
      <c r="A27" t="s">
        <v>66</v>
      </c>
      <c r="B27" s="8">
        <f>B14</f>
      </c>
      <c r="C27" s="8">
        <f>C14</f>
      </c>
      <c r="D27" s="8">
        <f>D14</f>
      </c>
      <c r="E27" s="8">
        <f>E14</f>
      </c>
      <c r="F27" s="8">
        <f>F14</f>
      </c>
    </row>
    <row r="28" spans="1:6" x14ac:dyDescent="0.25">
      <c r="A28" t="s">
        <v>67</v>
      </c>
      <c r="B28" s="8">
        <f>B15</f>
      </c>
      <c r="C28" s="8">
        <f>C15</f>
      </c>
      <c r="D28" s="8">
        <f>D15</f>
      </c>
      <c r="E28" s="8">
        <f>E15</f>
      </c>
      <c r="F28" s="8">
        <f>F15</f>
      </c>
    </row>
    <row r="29" spans="1:6" x14ac:dyDescent="0.25">
      <c r="A29" t="s">
        <v>68</v>
      </c>
      <c r="B29" s="8">
        <f>B16</f>
      </c>
      <c r="C29" s="8">
        <f>C16</f>
      </c>
      <c r="D29" s="8">
        <f>D16</f>
      </c>
      <c r="E29" s="8">
        <f>E16</f>
      </c>
      <c r="F29" s="8">
        <f>F16</f>
      </c>
    </row>
    <row r="30" spans="1:6" x14ac:dyDescent="0.25">
      <c r="A30" t="s">
        <v>69</v>
      </c>
      <c r="B30" s="8">
        <f>B17</f>
      </c>
      <c r="C30" s="8">
        <f>C17</f>
      </c>
      <c r="D30" s="8">
        <f>D17</f>
      </c>
      <c r="E30" s="8">
        <f>E17</f>
      </c>
      <c r="F30" s="8">
        <f>F17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70</v>
      </c>
    </row>
    <row r="2" spans="1:1" x14ac:dyDescent="0.25">
      <c r="A2" s="2" t="s">
        <v>71</v>
      </c>
    </row>
    <row r="4" spans="1:6" x14ac:dyDescent="0.25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</row>
    <row r="5" spans="1:1" x14ac:dyDescent="0.25">
      <c r="A5" s="3" t="s">
        <v>72</v>
      </c>
    </row>
    <row r="6" spans="1:6" x14ac:dyDescent="0.25">
      <c r="A6" t="s">
        <v>73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  <c r="F6" s="8">
        <f>'Prévision logistique'!F27</f>
      </c>
    </row>
    <row r="7" spans="1:6" x14ac:dyDescent="0.25">
      <c r="A7" t="s">
        <v>56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  <c r="F7" s="8">
        <f>'Prévision logistique'!F29</f>
      </c>
    </row>
    <row r="8" spans="1:6" x14ac:dyDescent="0.25">
      <c r="A8" t="s">
        <v>57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</row>
    <row r="9" spans="1:6" x14ac:dyDescent="0.25">
      <c r="A9" t="s">
        <v>74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</row>
    <row r="10" spans="1:6" x14ac:dyDescent="0.25">
      <c r="A10" t="s">
        <v>75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  <c r="F10" s="5">
        <f>'Paramètres'!B10</f>
      </c>
    </row>
    <row r="11" spans="1:6" x14ac:dyDescent="0.25">
      <c r="A11" t="s">
        <v>76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  <c r="F11" s="5">
        <f>'Paramètres'!B11</f>
      </c>
    </row>
    <row r="12" spans="1:6" x14ac:dyDescent="0.25">
      <c r="A12" t="s">
        <v>77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  <c r="F12" s="8">
        <f>'Paramètres'!B7</f>
      </c>
    </row>
    <row r="13" spans="1:6" x14ac:dyDescent="0.25">
      <c r="A13" t="s">
        <v>78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  <c r="F13" s="8">
        <f>'Paramètres'!B8</f>
      </c>
    </row>
    <row r="14" spans="1:6" x14ac:dyDescent="0.25">
      <c r="A14" t="s">
        <v>79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  <c r="F14" s="8">
        <f>F8-F9-F10-F11-F12-F13</f>
      </c>
    </row>
    <row r="15" spans="1:6" x14ac:dyDescent="0.25">
      <c r="A15" t="s">
        <v>80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  <c r="F15" s="8">
        <f>MAX(0,F14)*'Paramètres'!B12</f>
      </c>
    </row>
    <row r="16" spans="1:6" x14ac:dyDescent="0.25">
      <c r="A16" t="s">
        <v>81</v>
      </c>
      <c r="B16" s="8">
        <f>B14-B15</f>
      </c>
      <c r="C16" s="8">
        <f>C14-C15</f>
      </c>
      <c r="D16" s="8">
        <f>D14-D15</f>
      </c>
      <c r="E16" s="8">
        <f>E14-E15</f>
      </c>
      <c r="F16" s="8">
        <f>F14-F15</f>
      </c>
    </row>
    <row r="17" spans="1:6" x14ac:dyDescent="0.25">
      <c r="A17" t="s">
        <v>82</v>
      </c>
      <c r="B17" s="8">
        <f>B16</f>
      </c>
      <c r="C17" s="8">
        <f>B17+C16</f>
      </c>
      <c r="D17" s="8">
        <f>C17+D16</f>
      </c>
      <c r="E17" s="8">
        <f>D17+E16</f>
      </c>
      <c r="F17" s="8">
        <f>E17+F16</f>
      </c>
    </row>
    <row r="19" spans="1:1" x14ac:dyDescent="0.25">
      <c r="A19" s="3" t="s">
        <v>83</v>
      </c>
    </row>
    <row r="20" spans="1:6" x14ac:dyDescent="0.25">
      <c r="A20" t="s">
        <v>84</v>
      </c>
      <c r="B20" s="8">
        <f>'Paramètres'!B21</f>
      </c>
      <c r="C20" s="8">
        <f>B25</f>
      </c>
      <c r="D20" s="8">
        <f>C25</f>
      </c>
      <c r="E20" s="8">
        <f>D25</f>
      </c>
      <c r="F20" s="8">
        <f>E25</f>
      </c>
    </row>
    <row r="21" spans="1:6" x14ac:dyDescent="0.25">
      <c r="A21" t="s">
        <v>85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  <c r="F21" s="8">
        <f>F6*(1-'Paramètres'!B17)+E6*'Paramètres'!B17</f>
      </c>
    </row>
    <row r="22" spans="1:6" x14ac:dyDescent="0.25">
      <c r="A22" t="s">
        <v>86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  <c r="F22" s="8">
        <f>'Prévision logistique'!F28*(1-'Paramètres'!B18)+'Prévision logistique'!E28*'Paramètres'!B18</f>
      </c>
    </row>
    <row r="23" spans="1:6" x14ac:dyDescent="0.25">
      <c r="A23" t="s">
        <v>87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  <c r="F23" s="8">
        <f>F9+F10+F11+F12+F15</f>
      </c>
    </row>
    <row r="24" spans="1:6" x14ac:dyDescent="0.25">
      <c r="A24" t="s">
        <v>88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  <c r="F24" s="8">
        <f>'Paramètres'!B13</f>
      </c>
    </row>
    <row r="25" spans="1:6" x14ac:dyDescent="0.25">
      <c r="A25" t="s">
        <v>89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  <c r="F25" s="8">
        <f>F20+F21-F22-F23-F24</f>
      </c>
    </row>
    <row r="26" spans="1:6" x14ac:dyDescent="0.25">
      <c r="A26" t="s">
        <v>90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  <c r="F26" s="8">
        <f>MAX(0,-F25-'Paramètres'!B14)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